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还款详细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<sst xmlns="http://schemas.openxmlformats.org/spreadsheetml/2006/main" count="35" uniqueCount="29">
  <si>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2019年中央财政专项扶贫资金(易地扶贫搬迁贷款贴息资金)分配表</t>
  </si>
  <si>
    <t>制表单位:   拉萨市以迁组</t>
  </si>
  <si>
    <t>制表时间:2019年6月4日</t>
  </si>
  <si>
    <t>序号</t>
  </si>
  <si>
    <t>县（区）</t>
  </si>
  <si>
    <t>贷款合计</t>
  </si>
  <si>
    <t>2016贷款还款分摊明细</t>
  </si>
  <si>
    <t>搬迁人数调整（2018）122号文</t>
  </si>
  <si>
    <t>2019年5月还款分摊明细（2018）122号文</t>
  </si>
  <si>
    <t>2018农发行行已还贷款</t>
  </si>
  <si>
    <t>农发行剩余贷款</t>
  </si>
  <si>
    <t>贷款贴息分配建议</t>
  </si>
  <si>
    <t>备注</t>
  </si>
  <si>
    <t>人数</t>
  </si>
  <si>
    <t>人均金额</t>
  </si>
  <si>
    <t>合计</t>
  </si>
  <si>
    <t>人数调整</t>
  </si>
  <si>
    <t>城关区</t>
  </si>
  <si>
    <t>堆龙德庆区</t>
  </si>
  <si>
    <t>林周县</t>
  </si>
  <si>
    <t>曲水县</t>
  </si>
  <si>
    <t>尼木县</t>
  </si>
  <si>
    <t>尼木实际转入57284500</t>
  </si>
  <si>
    <t>当雄县</t>
  </si>
  <si>
    <t>达孜县</t>
  </si>
  <si>
    <t>实际转入26056600</t>
  </si>
  <si>
    <t>墨竹工卡县</t>
  </si>
  <si>
    <t>空港新区</t>
  </si>
  <si>
    <t>柳梧新区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</si>
</sst>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黑体"/>
      <family val="3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47" fillId="0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76" fontId="24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SheetLayoutView="100" zoomScalePageLayoutView="0" workbookViewId="0" topLeftCell="A1">
      <selection activeCell="R7" sqref="R7"/>
    </sheetView>
  </sheetViews>
  <sheetFormatPr defaultColWidth="9.00390625" defaultRowHeight="14.25"/>
  <cols>
    <col min="1" max="1" width="4.25390625" style="1" customWidth="1"/>
    <col min="2" max="2" width="10.75390625" style="1" customWidth="1"/>
    <col min="3" max="3" width="15.625" style="1" customWidth="1"/>
    <col min="4" max="4" width="8.125" style="1" customWidth="1"/>
    <col min="5" max="5" width="8.875" style="1" customWidth="1"/>
    <col min="6" max="6" width="10.125" style="1" customWidth="1"/>
    <col min="7" max="7" width="9.875" style="1" customWidth="1"/>
    <col min="8" max="9" width="10.125" style="1" customWidth="1"/>
    <col min="10" max="10" width="9.50390625" style="1" customWidth="1"/>
    <col min="11" max="11" width="9.875" style="1" customWidth="1"/>
    <col min="12" max="12" width="15.00390625" style="1" customWidth="1"/>
    <col min="13" max="13" width="15.375" style="1" customWidth="1"/>
    <col min="14" max="14" width="16.625" style="1" customWidth="1"/>
    <col min="15" max="16" width="12.375" style="1" customWidth="1"/>
    <col min="17" max="19" width="9.00390625" style="1" customWidth="1"/>
    <col min="20" max="20" width="9.75390625" style="1" bestFit="1" customWidth="1"/>
    <col min="21" max="252" width="9.00390625" style="1" customWidth="1"/>
    <col min="253" max="16384" width="9.00390625" style="2" customWidth="1"/>
  </cols>
  <sheetData>
    <row r="1" spans="2:16" ht="33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1.75" customHeight="1">
      <c r="A2" s="5"/>
      <c r="B2" s="6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6" t="s">
        <v>2</v>
      </c>
      <c r="O2" s="6"/>
      <c r="P2" s="8"/>
    </row>
    <row r="3" spans="1:16" s="1" customFormat="1" ht="30" customHeight="1">
      <c r="A3" s="9" t="s">
        <v>3</v>
      </c>
      <c r="B3" s="9" t="s">
        <v>4</v>
      </c>
      <c r="C3" s="10" t="s">
        <v>5</v>
      </c>
      <c r="D3" s="9" t="s">
        <v>6</v>
      </c>
      <c r="E3" s="9"/>
      <c r="F3" s="9"/>
      <c r="G3" s="9" t="s">
        <v>7</v>
      </c>
      <c r="H3" s="9"/>
      <c r="I3" s="9"/>
      <c r="J3" s="11" t="s">
        <v>8</v>
      </c>
      <c r="K3" s="12"/>
      <c r="L3" s="13"/>
      <c r="M3" s="10" t="s">
        <v>9</v>
      </c>
      <c r="N3" s="10" t="s">
        <v>10</v>
      </c>
      <c r="O3" s="14" t="s">
        <v>11</v>
      </c>
      <c r="P3" s="9" t="s">
        <v>12</v>
      </c>
    </row>
    <row r="4" spans="1:16" s="1" customFormat="1" ht="33.75" customHeight="1">
      <c r="A4" s="15"/>
      <c r="B4" s="15"/>
      <c r="C4" s="9"/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14</v>
      </c>
      <c r="I4" s="16" t="s">
        <v>15</v>
      </c>
      <c r="J4" s="16" t="s">
        <v>13</v>
      </c>
      <c r="K4" s="16" t="s">
        <v>14</v>
      </c>
      <c r="L4" s="16" t="s">
        <v>15</v>
      </c>
      <c r="M4" s="9"/>
      <c r="N4" s="9"/>
      <c r="O4" s="9"/>
      <c r="P4" s="15"/>
    </row>
    <row r="5" spans="1:16" s="1" customFormat="1" ht="33" customHeight="1">
      <c r="A5" s="17">
        <v>1</v>
      </c>
      <c r="B5" s="17" t="s">
        <v>17</v>
      </c>
      <c r="C5" s="18">
        <v>12005000</v>
      </c>
      <c r="D5" s="16">
        <v>343</v>
      </c>
      <c r="E5" s="16">
        <v>35000</v>
      </c>
      <c r="F5" s="16">
        <f aca="true" t="shared" si="0" ref="F5:F12">D5*E5</f>
        <v>12005000</v>
      </c>
      <c r="G5" s="16">
        <v>15</v>
      </c>
      <c r="H5" s="16">
        <v>60000</v>
      </c>
      <c r="I5" s="16">
        <f>G5*H5</f>
        <v>900000</v>
      </c>
      <c r="J5" s="16"/>
      <c r="K5" s="16"/>
      <c r="L5" s="16"/>
      <c r="M5" s="18">
        <v>900000</v>
      </c>
      <c r="N5" s="18">
        <f>C5-F5+I5-M5</f>
        <v>0</v>
      </c>
      <c r="O5" s="18">
        <v>0</v>
      </c>
      <c r="P5" s="16"/>
    </row>
    <row r="6" spans="1:16" s="1" customFormat="1" ht="33" customHeight="1">
      <c r="A6" s="17">
        <v>2</v>
      </c>
      <c r="B6" s="17" t="s">
        <v>18</v>
      </c>
      <c r="C6" s="18">
        <v>176420000</v>
      </c>
      <c r="D6" s="16">
        <v>1012</v>
      </c>
      <c r="E6" s="16">
        <v>35000</v>
      </c>
      <c r="F6" s="16">
        <f t="shared" si="0"/>
        <v>35420000</v>
      </c>
      <c r="G6" s="16">
        <v>-36</v>
      </c>
      <c r="H6" s="16">
        <v>60000</v>
      </c>
      <c r="I6" s="16">
        <f aca="true" t="shared" si="1" ref="I6:I13">G6*H6</f>
        <v>-2160000</v>
      </c>
      <c r="J6" s="16">
        <v>214</v>
      </c>
      <c r="K6" s="16">
        <v>60000</v>
      </c>
      <c r="L6" s="19">
        <f>J6*K6</f>
        <v>12840000</v>
      </c>
      <c r="M6" s="18">
        <v>30000000</v>
      </c>
      <c r="N6" s="18">
        <f aca="true" t="shared" si="2" ref="N6:N14">C6-F6+I6-M6</f>
        <v>108840000</v>
      </c>
      <c r="O6" s="18">
        <f>N6*0.00370054</f>
        <v>402766.7736</v>
      </c>
      <c r="P6" s="16"/>
    </row>
    <row r="7" spans="1:16" s="1" customFormat="1" ht="33" customHeight="1">
      <c r="A7" s="17">
        <v>3</v>
      </c>
      <c r="B7" s="17" t="s">
        <v>19</v>
      </c>
      <c r="C7" s="18">
        <v>263215000</v>
      </c>
      <c r="D7" s="16">
        <v>2009</v>
      </c>
      <c r="E7" s="16">
        <v>35000</v>
      </c>
      <c r="F7" s="16">
        <f t="shared" si="0"/>
        <v>70315000</v>
      </c>
      <c r="G7" s="16"/>
      <c r="H7" s="16"/>
      <c r="I7" s="16"/>
      <c r="J7" s="16"/>
      <c r="K7" s="16"/>
      <c r="L7" s="19"/>
      <c r="M7" s="18">
        <v>80000000</v>
      </c>
      <c r="N7" s="18">
        <f t="shared" si="2"/>
        <v>112900000</v>
      </c>
      <c r="O7" s="18">
        <f aca="true" t="shared" si="3" ref="O7:O14">N7*0.00370054</f>
        <v>417790.966</v>
      </c>
      <c r="P7" s="16"/>
    </row>
    <row r="8" spans="1:16" s="1" customFormat="1" ht="33" customHeight="1">
      <c r="A8" s="17">
        <v>4</v>
      </c>
      <c r="B8" s="17" t="s">
        <v>20</v>
      </c>
      <c r="C8" s="18">
        <v>197865000</v>
      </c>
      <c r="D8" s="16">
        <v>1107</v>
      </c>
      <c r="E8" s="16">
        <v>35000</v>
      </c>
      <c r="F8" s="16">
        <f t="shared" si="0"/>
        <v>38745000</v>
      </c>
      <c r="G8" s="16">
        <v>-117</v>
      </c>
      <c r="H8" s="16">
        <v>60000</v>
      </c>
      <c r="I8" s="16">
        <f t="shared" si="1"/>
        <v>-7020000</v>
      </c>
      <c r="J8" s="16">
        <v>1053</v>
      </c>
      <c r="K8" s="16">
        <v>60000</v>
      </c>
      <c r="L8" s="19">
        <f>J8*K8</f>
        <v>63180000</v>
      </c>
      <c r="M8" s="18">
        <v>88920000</v>
      </c>
      <c r="N8" s="18">
        <f t="shared" si="2"/>
        <v>63180000</v>
      </c>
      <c r="O8" s="18">
        <f t="shared" si="3"/>
        <v>233800.1172</v>
      </c>
      <c r="P8" s="16"/>
    </row>
    <row r="9" spans="1:16" s="1" customFormat="1" ht="33" customHeight="1">
      <c r="A9" s="17">
        <v>5</v>
      </c>
      <c r="B9" s="17" t="s">
        <v>21</v>
      </c>
      <c r="C9" s="18">
        <v>137580000</v>
      </c>
      <c r="D9" s="16"/>
      <c r="E9" s="16"/>
      <c r="F9" s="16"/>
      <c r="G9" s="16"/>
      <c r="H9" s="16"/>
      <c r="I9" s="16"/>
      <c r="J9" s="16"/>
      <c r="K9" s="16"/>
      <c r="L9" s="19"/>
      <c r="M9" s="18">
        <v>57284417</v>
      </c>
      <c r="N9" s="18">
        <f t="shared" si="2"/>
        <v>80295583</v>
      </c>
      <c r="O9" s="18">
        <f t="shared" si="3"/>
        <v>297137.01671482</v>
      </c>
      <c r="P9" s="16" t="s">
        <v>22</v>
      </c>
    </row>
    <row r="10" spans="1:16" s="1" customFormat="1" ht="33" customHeight="1">
      <c r="A10" s="17">
        <v>6</v>
      </c>
      <c r="B10" s="17" t="s">
        <v>23</v>
      </c>
      <c r="C10" s="18">
        <v>205675000</v>
      </c>
      <c r="D10" s="16">
        <v>125</v>
      </c>
      <c r="E10" s="16">
        <v>35000</v>
      </c>
      <c r="F10" s="16">
        <f t="shared" si="0"/>
        <v>4375000</v>
      </c>
      <c r="G10" s="16">
        <v>117</v>
      </c>
      <c r="H10" s="16">
        <v>60000</v>
      </c>
      <c r="I10" s="16">
        <f t="shared" si="1"/>
        <v>7020000</v>
      </c>
      <c r="J10" s="16"/>
      <c r="K10" s="16"/>
      <c r="L10" s="19"/>
      <c r="M10" s="18">
        <v>34720000</v>
      </c>
      <c r="N10" s="18">
        <f t="shared" si="2"/>
        <v>173600000</v>
      </c>
      <c r="O10" s="18">
        <f t="shared" si="3"/>
        <v>642413.744</v>
      </c>
      <c r="P10" s="16"/>
    </row>
    <row r="11" spans="1:16" s="1" customFormat="1" ht="33" customHeight="1">
      <c r="A11" s="17">
        <v>7</v>
      </c>
      <c r="B11" s="17" t="s">
        <v>24</v>
      </c>
      <c r="C11" s="18">
        <v>145140000</v>
      </c>
      <c r="D11" s="16">
        <v>0</v>
      </c>
      <c r="E11" s="16"/>
      <c r="F11" s="16"/>
      <c r="G11" s="16">
        <v>104</v>
      </c>
      <c r="H11" s="16">
        <v>60000</v>
      </c>
      <c r="I11" s="16">
        <f t="shared" si="1"/>
        <v>6240000</v>
      </c>
      <c r="J11" s="16"/>
      <c r="K11" s="16"/>
      <c r="L11" s="19"/>
      <c r="M11" s="18">
        <v>25230000</v>
      </c>
      <c r="N11" s="18">
        <f t="shared" si="2"/>
        <v>126150000</v>
      </c>
      <c r="O11" s="18">
        <f t="shared" si="3"/>
        <v>466823.121</v>
      </c>
      <c r="P11" s="16" t="s">
        <v>25</v>
      </c>
    </row>
    <row r="12" spans="1:16" s="1" customFormat="1" ht="33" customHeight="1">
      <c r="A12" s="17">
        <v>8</v>
      </c>
      <c r="B12" s="17" t="s">
        <v>26</v>
      </c>
      <c r="C12" s="18">
        <v>197980000</v>
      </c>
      <c r="D12" s="16">
        <v>404</v>
      </c>
      <c r="E12" s="16">
        <v>35000</v>
      </c>
      <c r="F12" s="16">
        <f t="shared" si="0"/>
        <v>14140000</v>
      </c>
      <c r="G12" s="16">
        <v>-104</v>
      </c>
      <c r="H12" s="16">
        <v>60000</v>
      </c>
      <c r="I12" s="16">
        <f t="shared" si="1"/>
        <v>-6240000</v>
      </c>
      <c r="J12" s="16">
        <v>575</v>
      </c>
      <c r="K12" s="16">
        <v>60000</v>
      </c>
      <c r="L12" s="19">
        <f>J12*K12</f>
        <v>34500000</v>
      </c>
      <c r="M12" s="18">
        <v>23850000</v>
      </c>
      <c r="N12" s="18">
        <f t="shared" si="2"/>
        <v>153750000</v>
      </c>
      <c r="O12" s="18">
        <f t="shared" si="3"/>
        <v>568958.025</v>
      </c>
      <c r="P12" s="16"/>
    </row>
    <row r="13" spans="1:16" s="1" customFormat="1" ht="33" customHeight="1">
      <c r="A13" s="17">
        <v>9</v>
      </c>
      <c r="B13" s="17" t="s">
        <v>27</v>
      </c>
      <c r="C13" s="18">
        <v>21540000</v>
      </c>
      <c r="D13" s="16"/>
      <c r="E13" s="16"/>
      <c r="F13" s="16"/>
      <c r="G13" s="16">
        <v>21</v>
      </c>
      <c r="H13" s="16">
        <v>60000</v>
      </c>
      <c r="I13" s="16">
        <f t="shared" si="1"/>
        <v>1260000</v>
      </c>
      <c r="J13" s="16"/>
      <c r="K13" s="16"/>
      <c r="L13" s="19"/>
      <c r="M13" s="18">
        <v>3800000</v>
      </c>
      <c r="N13" s="18">
        <f t="shared" si="2"/>
        <v>19000000</v>
      </c>
      <c r="O13" s="18">
        <f t="shared" si="3"/>
        <v>70310.26</v>
      </c>
      <c r="P13" s="16"/>
    </row>
    <row r="14" spans="1:16" s="1" customFormat="1" ht="33" customHeight="1">
      <c r="A14" s="20">
        <v>10</v>
      </c>
      <c r="B14" s="20" t="s">
        <v>28</v>
      </c>
      <c r="C14" s="21">
        <v>6840000</v>
      </c>
      <c r="D14" s="16"/>
      <c r="E14" s="16"/>
      <c r="F14" s="16"/>
      <c r="G14" s="16"/>
      <c r="H14" s="16"/>
      <c r="I14" s="16"/>
      <c r="J14" s="16"/>
      <c r="K14" s="16"/>
      <c r="L14" s="19"/>
      <c r="M14" s="18">
        <v>6840000</v>
      </c>
      <c r="N14" s="18">
        <f t="shared" si="2"/>
        <v>0</v>
      </c>
      <c r="O14" s="18">
        <f t="shared" si="3"/>
        <v>0</v>
      </c>
      <c r="P14" s="16"/>
    </row>
    <row r="15" spans="1:16" s="1" customFormat="1" ht="30.75" customHeight="1">
      <c r="A15" s="15" t="s">
        <v>15</v>
      </c>
      <c r="B15" s="15"/>
      <c r="C15" s="19">
        <f>SUM(C5:C14)</f>
        <v>1364260000</v>
      </c>
      <c r="D15" s="16">
        <f>SUM(D5:D14)</f>
        <v>5000</v>
      </c>
      <c r="E15" s="16"/>
      <c r="F15" s="16">
        <f>SUM(F5:F14)</f>
        <v>175000000</v>
      </c>
      <c r="G15" s="16">
        <f>SUM(G5:G14)</f>
        <v>0</v>
      </c>
      <c r="H15" s="16"/>
      <c r="I15" s="16">
        <f>SUM(I5:I14)</f>
        <v>0</v>
      </c>
      <c r="J15" s="16">
        <f>SUM(J5:J14)</f>
        <v>1842</v>
      </c>
      <c r="K15" s="16"/>
      <c r="L15" s="19">
        <f>SUM(L5:L14)</f>
        <v>110520000</v>
      </c>
      <c r="M15" s="19">
        <f>SUM(M5:M14)</f>
        <v>351544417</v>
      </c>
      <c r="N15" s="19">
        <f>SUM(N5:N14)</f>
        <v>837715583</v>
      </c>
      <c r="O15" s="19">
        <f>SUM(O6:O14)</f>
        <v>3100000.0235148193</v>
      </c>
      <c r="P15" s="16"/>
    </row>
    <row r="16" s="1" customFormat="1" ht="20.25" customHeight="1"/>
    <row r="17" s="1" customFormat="1" ht="20.25" customHeight="1">
      <c r="A17" s="4"/>
    </row>
    <row r="18" s="1" customFormat="1" ht="20.25" customHeight="1">
      <c r="A18" s="4"/>
    </row>
    <row r="19" s="1" customFormat="1" ht="20.25" customHeight="1">
      <c r="A19" s="4"/>
    </row>
    <row r="20" s="1" customFormat="1" ht="20.25" customHeight="1">
      <c r="A20" s="4"/>
    </row>
    <row r="21" s="1" customFormat="1" ht="20.25" customHeight="1"/>
    <row r="22" s="1" customFormat="1" ht="20.25" customHeight="1"/>
    <row r="23" s="1" customFormat="1" ht="20.25" customHeight="1"/>
    <row r="24" s="1" customFormat="1" ht="20.25" customHeight="1"/>
    <row r="25" s="1" customFormat="1" ht="20.25" customHeight="1"/>
    <row r="26" s="1" customFormat="1" ht="20.25" customHeight="1"/>
    <row r="27" s="1" customFormat="1" ht="20.25" customHeight="1"/>
    <row r="28" s="1" customFormat="1" ht="20.25" customHeight="1"/>
    <row r="29" s="1" customFormat="1" ht="20.25" customHeight="1"/>
    <row r="30" s="1" customFormat="1" ht="20.25" customHeight="1"/>
    <row r="31" s="1" customFormat="1" ht="20.25" customHeight="1"/>
    <row r="32" s="1" customFormat="1" ht="20.25" customHeight="1"/>
    <row r="33" s="1" customFormat="1" ht="20.25" customHeight="1"/>
  </sheetData>
  <sheetProtection/>
  <mergeCells count="15">
    <mergeCell ref="A15:B15"/>
    <mergeCell ref="A3:A4"/>
    <mergeCell ref="A17:A20"/>
    <mergeCell ref="B3:B4"/>
    <mergeCell ref="C3:C4"/>
    <mergeCell ref="M3:M4"/>
    <mergeCell ref="B1:P1"/>
    <mergeCell ref="B2:F2"/>
    <mergeCell ref="N2:P2"/>
    <mergeCell ref="D3:F3"/>
    <mergeCell ref="G3:I3"/>
    <mergeCell ref="J3:L3"/>
    <mergeCell ref="N3:N4"/>
    <mergeCell ref="O3:O4"/>
    <mergeCell ref="P3:P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2019-06-05T11:08:34Z</cp:lastPrinted>
  <dcterms:created xsi:type="dcterms:W3CDTF">2018-12-17T03:19:35Z</dcterms:created>
  <dcterms:modified xsi:type="dcterms:W3CDTF">2019-06-05T11:08:45Z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